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480" windowHeight="5325" activeTab="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'Аркуш1'!$A$1:$F$138</definedName>
  </definedNames>
  <calcPr fullCalcOnLoad="1"/>
</workbook>
</file>

<file path=xl/sharedStrings.xml><?xml version="1.0" encoding="utf-8"?>
<sst xmlns="http://schemas.openxmlformats.org/spreadsheetml/2006/main" count="216" uniqueCount="142">
  <si>
    <t xml:space="preserve">Обслуговування автомобілів </t>
  </si>
  <si>
    <t>Послуги зв'язку</t>
  </si>
  <si>
    <t xml:space="preserve">Обслуговування програм </t>
  </si>
  <si>
    <t>Додаток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</si>
  <si>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</si>
  <si>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</si>
  <si>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</si>
  <si>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</si>
  <si>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Орієнтований початок проведеня процедури закупівлі</t>
  </si>
  <si>
    <t>Примітка</t>
  </si>
  <si>
    <t>Папір офісний</t>
  </si>
  <si>
    <t>Предмети, матеріали, обладання та інвертар</t>
  </si>
  <si>
    <t>Канцелярські товари:</t>
  </si>
  <si>
    <t>Папки:</t>
  </si>
  <si>
    <t>Паливно-мастильні матеріали:</t>
  </si>
  <si>
    <t>Передплата періодичних видань:</t>
  </si>
  <si>
    <t>Всього по КЕКВ 2210</t>
  </si>
  <si>
    <t>Оплата послуг (крім комунальних)</t>
  </si>
  <si>
    <t>Всього по КЕКВ 2240</t>
  </si>
  <si>
    <t>Оплата комунальних послуг та енергоносіїв</t>
  </si>
  <si>
    <t xml:space="preserve">Оплата водопостачання та водовідведення </t>
  </si>
  <si>
    <t>Голова комітету з конкурсних торгів</t>
  </si>
  <si>
    <t>Секретар комітету з конкурсних торгів</t>
  </si>
  <si>
    <t>Оплата електроенергії</t>
  </si>
  <si>
    <t>(двісіт п'ятдесят грн 00 коп.)</t>
  </si>
  <si>
    <t>(чотири тисячі грн 00 коп.)</t>
  </si>
  <si>
    <t>(п'ятдесят шість грн 00 коп.)</t>
  </si>
  <si>
    <t>Витратні матеріали для копіювальної техніки</t>
  </si>
  <si>
    <t>(п'ять тисяч грн 00 коп.)</t>
  </si>
  <si>
    <t>до річного плану закупівель на 2017 рік</t>
  </si>
  <si>
    <t>Регіональне відділення ФДМУ по Івано-Франківській області</t>
  </si>
  <si>
    <t>КПК 6611010 Керівництво та управління у сфері державного майна</t>
  </si>
  <si>
    <t xml:space="preserve">Код за ДК 021:2015 - 30197630-1 - Папір для друку (папір А4, папір газетний, папір А3) </t>
  </si>
  <si>
    <t>Код за  ДК 021:2015 30190000-7 Офісне устаткування та приладдя різне (скріпки канцелярські, біндери 18 мм., 32 мм.. степлер, дироколи)</t>
  </si>
  <si>
    <t xml:space="preserve">Код за   ДК 021:2015 - 44424200-0 Клейкі стрічки (скотч вузький, скотч широкий) </t>
  </si>
  <si>
    <t>Код за  ДК 021:2015 - 30192700-8 Канцелярські товари  (файли)</t>
  </si>
  <si>
    <t>Код за ДК 021:2015 - 09132000-3 Бензин (бензин)</t>
  </si>
  <si>
    <t xml:space="preserve">Код за  ДК 021:2015 - 30125100-2 Картриджі з тонером (картриджі для принтерів та ксероксів) </t>
  </si>
  <si>
    <t>Код за ДК 021:2015 - 65111000-4 - Розподіл питної води (водопостачання)</t>
  </si>
  <si>
    <t>Код за ДК 021:2015 - 90400000-1 Послуги у сфері водовідведення (водовідведення)</t>
  </si>
  <si>
    <t>Код за ДК 021:2015 - 09310000-5 Електрична енергія (оплата електроенергії)</t>
  </si>
  <si>
    <t xml:space="preserve">Оплата теплопостачання </t>
  </si>
  <si>
    <t xml:space="preserve">Код за ДК 021:2015 - 09323000-9 -Централізване опалення </t>
  </si>
  <si>
    <t>(сто дев'яносто дев'ять тисяч вісімсот грн 00 коп.)</t>
  </si>
  <si>
    <t>(одна тисяча  сто три грн 22 коп.)</t>
  </si>
  <si>
    <t>(одна тисяча чотириста дев'яносто шість грн 78 коп.)</t>
  </si>
  <si>
    <t xml:space="preserve"> сто дванадцять тисяч дев'ятсот грн 00 коп.)</t>
  </si>
  <si>
    <t>(сто дванадцять тисяч дев'ятсот грн 00 коп.)</t>
  </si>
  <si>
    <t>(триста п'ятнадцять тисяч триста грн 00 коп.)</t>
  </si>
  <si>
    <t>(дві тисячі шістсот грн 00 коп.)</t>
  </si>
  <si>
    <t>Всього по КЕКВ 2270</t>
  </si>
  <si>
    <t>Окремі заходи по реалізації державних (регіональних) програм, не віднесені до заходів розвитку</t>
  </si>
  <si>
    <t>Код за ДК 021:2015 - 80570000 -0 Послуги з професійної підготовки у сфері підвищення кваліфікації</t>
  </si>
  <si>
    <t xml:space="preserve"> (дев'ять тисяч грн 00 коп.)</t>
  </si>
  <si>
    <t xml:space="preserve">Код за ДК 021:2015 - 90512000-9 Послуги з перевезення сміття </t>
  </si>
  <si>
    <t xml:space="preserve">(одна тисяча шістсот двадцять грн 00 коп.) </t>
  </si>
  <si>
    <t xml:space="preserve">Код за ДК 021:2015 - 72261000-2 Послуги з обслуговування програмного забезпечення  (інформаційне супроводження системи "ПАРУС")  </t>
  </si>
  <si>
    <t>Код за ДК 021:2015 - 64210000-1 Послуги телефонного зв’язку та передачі даних (послуги  зв'язку)</t>
  </si>
  <si>
    <t>(дев'ять тисяч п'ятсот  грн 00 коп.)</t>
  </si>
  <si>
    <t>Код за ДК 021:2015 - 66516100-1 Послуги зі страхування цивільної відповідальності власників автомобільного транспорту (обовязкове страхування власників транспортних засобів та водіїв)</t>
  </si>
  <si>
    <t>(шістсот вісімдесят грн 00 коп.)</t>
  </si>
  <si>
    <t>Код за ДК 021:2015 - 50300000-8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</si>
  <si>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Технічне обслуговування та ремонт розмножувальної техніки</t>
  </si>
  <si>
    <t xml:space="preserve">(чотирнадцять тисяч чотириста грн 00 коп.) </t>
  </si>
  <si>
    <t>Публікації в пресі</t>
  </si>
  <si>
    <t>Код за ДК 021:2015 -79341000-6 - Рекламні послуги</t>
  </si>
  <si>
    <t xml:space="preserve"> (одна тисяча п'ятсот грн 00 коп.)</t>
  </si>
  <si>
    <t>Код за ДК 021:2015 -50112200-5 - Послуги з технічного обслуговування автомобілів</t>
  </si>
  <si>
    <t>(десять тисяч грн 00 коп.)</t>
  </si>
  <si>
    <t>Вивезення сміття</t>
  </si>
  <si>
    <t xml:space="preserve">Код за  ДК 021:2015- 22200000-2 Газети, періодичні спеціалізовані та інші періодичні видання і журнали) (газети, журнали та інші періодичні видання)    </t>
  </si>
  <si>
    <t>(шість тисяч триста грн 00 коп)</t>
  </si>
  <si>
    <t>(сімнадцять тисяч двісті двадцять п'ять грн 00 коп.)</t>
  </si>
  <si>
    <t>Код за ДК 021:2015 - 30199230-1 Конверти (конверти)</t>
  </si>
  <si>
    <t>Придбання конвертів та марок для відправки службової кореспонденції:</t>
  </si>
  <si>
    <t>Код за ДК 021:2015 - 22410000-7 -Марки</t>
  </si>
  <si>
    <t>(чотири тисячі двадцять п'ять грн 00 коп.)</t>
  </si>
  <si>
    <t>Код за  ДК 021:2015 - 24910000-6 (клеї)</t>
  </si>
  <si>
    <t>по КПКВК 6611010 "Керівництво та управління у сфері державного майна"</t>
  </si>
  <si>
    <t>Код за ДК 021:2015 - 30192000-1 Офісне приладдя (ручки,коректор-ручка,олівці, маркери,коректор)</t>
  </si>
  <si>
    <r>
      <t>Код за  ДК 021:2015 22810000-1 Паперові чи картонні реєстраційні журнали (папки на зав</t>
    </r>
    <r>
      <rPr>
        <sz val="9"/>
        <rFont val="Arial"/>
        <family val="2"/>
      </rPr>
      <t>'</t>
    </r>
    <r>
      <rPr>
        <sz val="9"/>
        <rFont val="Times New Roman"/>
        <family val="1"/>
      </rPr>
      <t>язках,папка швидкозшивач)</t>
    </r>
  </si>
  <si>
    <t>Код за  ДК 021:2015 22816000-3 Папірці для нотаток</t>
  </si>
  <si>
    <t>Код за  ДК 021:2015 22853000-4 Лотки для паперів</t>
  </si>
  <si>
    <t>( сімсот грн 00 коп.)</t>
  </si>
  <si>
    <t>(вісімсот сорок три грн 00 коп.)</t>
  </si>
  <si>
    <t>(шістсот тридцять грн 00 коп.)</t>
  </si>
  <si>
    <t>(шістсот грн 00 коп.)</t>
  </si>
  <si>
    <t xml:space="preserve"> (шістсот сорок грн 00 коп.)</t>
  </si>
  <si>
    <t>(п'ятсот п'ятдесят одна грн 00 коп.)</t>
  </si>
  <si>
    <t>(чотири тисячі п'ятсот грн 00 коп.)</t>
  </si>
  <si>
    <t>Код за  ДК 021:2015 -39112000-0 Стільці</t>
  </si>
  <si>
    <t>Офісні меблі</t>
  </si>
  <si>
    <t>Комп'ютерна техніка</t>
  </si>
  <si>
    <t>Код за  ДК 021:2015 -30230000-0 Комп’ютерне обладнання (системні блоки)</t>
  </si>
  <si>
    <t>Код за  ДК 021:2015 -30232000-4 Периферійне обладнання (БФП)</t>
  </si>
  <si>
    <t>(вісімнадцять тисяч грн 00 коп.)</t>
  </si>
  <si>
    <t>(шість тисяч грн 00 коп.)</t>
  </si>
  <si>
    <t>(вісімсот вісімдесят грн 00 коп.)</t>
  </si>
  <si>
    <t>Всього по КЕКВ 2282</t>
  </si>
  <si>
    <t>(дві тисячі сімсот грн 00 коп.)</t>
  </si>
  <si>
    <t>(сімдесят дві тисячі чотириста грн 00 коп.)</t>
  </si>
  <si>
    <t>(сорок дві тисячі сімсот грн. 00 коп.)</t>
  </si>
  <si>
    <t>Разом по КПК 6611010</t>
  </si>
  <si>
    <t>відшкодування послуг</t>
  </si>
  <si>
    <t>В.Б.Когутяк</t>
  </si>
  <si>
    <t>С.М.Лещишин</t>
  </si>
  <si>
    <t>Код за ДК 021:2015 - 22800000-8 Паперові чи картонні реєстраційні журнали, бухгалтерські книги, швидкозшивачі, бланки та інші паперові канцелярські вироби (книга канцелярська )</t>
  </si>
  <si>
    <t>КПК 6611020 Керівництво та управління у сфері державного майна</t>
  </si>
  <si>
    <t>(двісті вісімдесят сім тисяч дев'ятсот грн. 00 коп.)</t>
  </si>
  <si>
    <t>Оплата послуг зберігачів цінних паперів</t>
  </si>
  <si>
    <t>Код за ДК 021:2015 - 66162000-3 - Послуги з депозитарного зберігання</t>
  </si>
  <si>
    <t>(дві чотириста тисячі грн 00 коп.)</t>
  </si>
  <si>
    <t>Послуги суб'єктів оціночної діяльності</t>
  </si>
  <si>
    <t>(сто двадцять п'ять тисяч грн 00 коп.)</t>
  </si>
  <si>
    <t>Послуги щодо розміщення оголошень в ЗМІ</t>
  </si>
  <si>
    <t xml:space="preserve"> (тридцять тисяч п'ятсот грн 00 коп.)</t>
  </si>
  <si>
    <t>Виготовлення землевпорядної документації</t>
  </si>
  <si>
    <t>Код за ДК 021:2015 - 71300000-1 - Інженерні послуги</t>
  </si>
  <si>
    <t xml:space="preserve">(двадцять тисяч грн 00 коп.) </t>
  </si>
  <si>
    <t>Виготовлення техпаспортів</t>
  </si>
  <si>
    <t xml:space="preserve">(стодесять тисяч грн 00 коп.) </t>
  </si>
  <si>
    <t>Код за ДК 021:2015 -80511000-9 - Послуги з навчання персоналу</t>
  </si>
  <si>
    <t xml:space="preserve"> (одна тисяча триста грн 00 коп.)</t>
  </si>
  <si>
    <t>Код за ДК 021:2015 -80570000-0 Послуги з професійної підготовки у сфері підвищення кваліфікації</t>
  </si>
  <si>
    <t xml:space="preserve"> (дев'ятсот грн 00 коп.)</t>
  </si>
  <si>
    <t>Разом по КПКВК 6611020</t>
  </si>
  <si>
    <t>Код за ДК 021:2015 -71319000-7 - Експертні послуги</t>
  </si>
  <si>
    <t xml:space="preserve">Без застосування електронної системи </t>
  </si>
  <si>
    <t>Лютий 2017</t>
  </si>
  <si>
    <t>Березень 2017</t>
  </si>
  <si>
    <t>Грудень 2017</t>
  </si>
  <si>
    <t>Травень 2017</t>
  </si>
  <si>
    <t>Вересень 2017</t>
  </si>
  <si>
    <t>Листопад 2017</t>
  </si>
  <si>
    <t>Квітень 2017</t>
  </si>
  <si>
    <t>Червень 2017</t>
  </si>
  <si>
    <t>Серпень 2017</t>
  </si>
  <si>
    <t>Жовтень 2017</t>
  </si>
  <si>
    <t>Липень 2017</t>
  </si>
  <si>
    <t>(чотириста тридцять дев'ять тисяч чотириста грн 00 коп.)</t>
  </si>
  <si>
    <t>(двісті дев'яносто тисяч сто грн 00 коп.)</t>
  </si>
  <si>
    <r>
      <t xml:space="preserve">Затверджений  рішенням тендерного комітету від </t>
    </r>
    <r>
      <rPr>
        <u val="single"/>
        <sz val="10"/>
        <rFont val="Times New Roman"/>
        <family val="1"/>
      </rPr>
      <t>20 лютого 2017 року № 1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</si>
</sst>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0_р_."/>
    <numFmt numFmtId="174" formatCode="[$-422]d\ mmmm\ yyyy&quot; р.&quot;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i/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5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0" xfId="0" applyFont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 wrapText="1"/>
    </xf>
    <xf numFmtId="172" fontId="15" fillId="11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right" wrapText="1"/>
    </xf>
    <xf numFmtId="0" fontId="8" fillId="10" borderId="10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23" fillId="10" borderId="12" xfId="0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173" fontId="1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173" fontId="1" fillId="10" borderId="10" xfId="0" applyNumberFormat="1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173" fontId="12" fillId="10" borderId="10" xfId="0" applyNumberFormat="1" applyFont="1" applyFill="1" applyBorder="1" applyAlignment="1">
      <alignment horizontal="center" vertical="center" wrapText="1"/>
    </xf>
    <xf numFmtId="2" fontId="12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173" fontId="8" fillId="10" borderId="10" xfId="0" applyNumberFormat="1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center" vertical="center" wrapText="1"/>
    </xf>
    <xf numFmtId="4" fontId="1" fillId="10" borderId="10" xfId="0" applyNumberFormat="1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/>
    </xf>
    <xf numFmtId="4" fontId="6" fillId="14" borderId="10" xfId="0" applyNumberFormat="1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6" fillId="14" borderId="10" xfId="0" applyNumberFormat="1" applyFont="1" applyFill="1" applyBorder="1" applyAlignment="1">
      <alignment horizontal="center" vertical="center" wrapText="1"/>
    </xf>
    <xf numFmtId="173" fontId="6" fillId="11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12" fillId="1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73" fontId="6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5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14" borderId="14" xfId="0" applyFill="1" applyBorder="1" applyAlignment="1">
      <alignment/>
    </xf>
    <xf numFmtId="0" fontId="3" fillId="1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10" borderId="15" xfId="0" applyNumberFormat="1" applyFont="1" applyFill="1" applyBorder="1" applyAlignment="1" applyProtection="1">
      <alignment horizontal="center" vertical="center" wrapText="1"/>
      <protection/>
    </xf>
    <xf numFmtId="0" fontId="22" fillId="10" borderId="14" xfId="0" applyNumberFormat="1" applyFont="1" applyFill="1" applyBorder="1" applyAlignment="1" applyProtection="1">
      <alignment horizontal="center" vertical="center" wrapText="1"/>
      <protection/>
    </xf>
    <xf numFmtId="0" fontId="6" fillId="14" borderId="15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5" fillId="0" borderId="2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22" fillId="10" borderId="21" xfId="0" applyNumberFormat="1" applyFont="1" applyFill="1" applyBorder="1" applyAlignment="1" applyProtection="1">
      <alignment horizontal="center" vertical="center" wrapText="1"/>
      <protection/>
    </xf>
    <xf numFmtId="0" fontId="22" fillId="10" borderId="17" xfId="0" applyNumberFormat="1" applyFont="1" applyFill="1" applyBorder="1" applyAlignment="1" applyProtection="1">
      <alignment horizontal="center" vertical="center" wrapText="1"/>
      <protection/>
    </xf>
    <xf numFmtId="0" fontId="22" fillId="10" borderId="15" xfId="0" applyNumberFormat="1" applyFont="1" applyFill="1" applyBorder="1" applyAlignment="1" applyProtection="1">
      <alignment horizontal="center" vertical="center" wrapText="1" shrinkToFit="1"/>
      <protection/>
    </xf>
    <xf numFmtId="0" fontId="22" fillId="10" borderId="14" xfId="0" applyNumberFormat="1" applyFont="1" applyFill="1" applyBorder="1" applyAlignment="1" applyProtection="1">
      <alignment horizontal="center" vertical="center" wrapText="1" shrinkToFit="1"/>
      <protection/>
    </xf>
    <xf numFmtId="0" fontId="3" fillId="10" borderId="14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3" fontId="18" fillId="10" borderId="20" xfId="0" applyNumberFormat="1" applyFont="1" applyFill="1" applyBorder="1" applyAlignment="1">
      <alignment horizontal="center" vertical="center" wrapText="1"/>
    </xf>
    <xf numFmtId="173" fontId="18" fillId="10" borderId="13" xfId="0" applyNumberFormat="1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73" fontId="18" fillId="0" borderId="20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8" fillId="0" borderId="0" xfId="0" applyFont="1" applyAlignment="1">
      <alignment horizontal="left"/>
    </xf>
    <xf numFmtId="0" fontId="15" fillId="2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SheetLayoutView="50" zoomScalePageLayoutView="0" workbookViewId="0" topLeftCell="A1">
      <selection activeCell="A135" sqref="A135"/>
    </sheetView>
  </sheetViews>
  <sheetFormatPr defaultColWidth="9.140625" defaultRowHeight="15"/>
  <cols>
    <col min="1" max="1" width="44.8515625" style="1" customWidth="1"/>
    <col min="2" max="2" width="9.57421875" style="1" customWidth="1"/>
    <col min="3" max="3" width="42.140625" style="1" customWidth="1"/>
    <col min="4" max="4" width="13.421875" style="1" customWidth="1"/>
    <col min="5" max="5" width="15.140625" style="1" customWidth="1"/>
    <col min="6" max="6" width="16.8515625" style="19" customWidth="1"/>
  </cols>
  <sheetData>
    <row r="1" spans="1:6" ht="15.75">
      <c r="A1" s="130" t="s">
        <v>3</v>
      </c>
      <c r="B1" s="130"/>
      <c r="C1" s="130"/>
      <c r="D1" s="130"/>
      <c r="E1" s="130"/>
      <c r="F1" s="130"/>
    </row>
    <row r="2" spans="1:6" ht="15.75">
      <c r="A2" s="130" t="s">
        <v>29</v>
      </c>
      <c r="B2" s="130"/>
      <c r="C2" s="130"/>
      <c r="D2" s="130"/>
      <c r="E2" s="130"/>
      <c r="F2" s="130"/>
    </row>
    <row r="3" spans="1:6" ht="15.75">
      <c r="A3" s="130" t="s">
        <v>78</v>
      </c>
      <c r="B3" s="130"/>
      <c r="C3" s="130"/>
      <c r="D3" s="130"/>
      <c r="E3" s="130"/>
      <c r="F3" s="130"/>
    </row>
    <row r="4" spans="1:6" ht="15.75">
      <c r="A4" s="131" t="s">
        <v>30</v>
      </c>
      <c r="B4" s="131"/>
      <c r="C4" s="131"/>
      <c r="D4" s="131"/>
      <c r="E4" s="131"/>
      <c r="F4" s="131"/>
    </row>
    <row r="5" spans="1:6" ht="73.5" customHeight="1">
      <c r="A5" s="10" t="s">
        <v>4</v>
      </c>
      <c r="B5" s="4" t="s">
        <v>5</v>
      </c>
      <c r="C5" s="20" t="s">
        <v>6</v>
      </c>
      <c r="D5" s="4" t="s">
        <v>7</v>
      </c>
      <c r="E5" s="4" t="s">
        <v>8</v>
      </c>
      <c r="F5" s="4" t="s">
        <v>9</v>
      </c>
    </row>
    <row r="6" spans="1:6" ht="17.25" customHeigh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18">
        <v>6</v>
      </c>
    </row>
    <row r="7" spans="1:6" ht="15.75">
      <c r="A7" s="132" t="s">
        <v>31</v>
      </c>
      <c r="B7" s="132"/>
      <c r="C7" s="132"/>
      <c r="D7" s="132"/>
      <c r="E7" s="132"/>
      <c r="F7" s="132"/>
    </row>
    <row r="8" spans="1:6" ht="16.5" customHeight="1">
      <c r="A8" s="116" t="s">
        <v>11</v>
      </c>
      <c r="B8" s="116">
        <v>2210</v>
      </c>
      <c r="C8" s="56">
        <f>C56</f>
        <v>72400</v>
      </c>
      <c r="D8" s="116"/>
      <c r="E8" s="116"/>
      <c r="F8" s="116"/>
    </row>
    <row r="9" spans="1:6" ht="22.5" customHeight="1">
      <c r="A9" s="116"/>
      <c r="B9" s="116"/>
      <c r="C9" s="12" t="s">
        <v>100</v>
      </c>
      <c r="D9" s="116"/>
      <c r="E9" s="116"/>
      <c r="F9" s="116"/>
    </row>
    <row r="10" spans="1:6" ht="15.75">
      <c r="A10" s="127" t="s">
        <v>10</v>
      </c>
      <c r="B10" s="127"/>
      <c r="C10" s="31">
        <f>C11</f>
        <v>2700</v>
      </c>
      <c r="D10" s="32"/>
      <c r="E10" s="32"/>
      <c r="F10" s="29"/>
    </row>
    <row r="11" spans="1:6" s="61" customFormat="1" ht="15.75" customHeight="1">
      <c r="A11" s="120" t="s">
        <v>32</v>
      </c>
      <c r="B11" s="129">
        <v>2210</v>
      </c>
      <c r="C11" s="60">
        <v>2700</v>
      </c>
      <c r="D11" s="124" t="s">
        <v>127</v>
      </c>
      <c r="E11" s="121" t="s">
        <v>131</v>
      </c>
      <c r="F11" s="128"/>
    </row>
    <row r="12" spans="1:6" s="61" customFormat="1" ht="24" customHeight="1">
      <c r="A12" s="120"/>
      <c r="B12" s="129"/>
      <c r="C12" s="62" t="s">
        <v>99</v>
      </c>
      <c r="D12" s="124"/>
      <c r="E12" s="122"/>
      <c r="F12" s="128"/>
    </row>
    <row r="13" spans="1:6" ht="15.75">
      <c r="A13" s="115" t="s">
        <v>12</v>
      </c>
      <c r="B13" s="115"/>
      <c r="C13" s="28">
        <f>SUM(C14+C16+C18+C20+C22+C24+C26+C28)</f>
        <v>4270</v>
      </c>
      <c r="D13" s="30"/>
      <c r="E13" s="30"/>
      <c r="F13" s="29"/>
    </row>
    <row r="14" spans="1:6" s="61" customFormat="1" ht="15">
      <c r="A14" s="120" t="s">
        <v>82</v>
      </c>
      <c r="B14" s="119">
        <v>2210</v>
      </c>
      <c r="C14" s="63">
        <v>551</v>
      </c>
      <c r="D14" s="124" t="s">
        <v>127</v>
      </c>
      <c r="E14" s="121" t="s">
        <v>132</v>
      </c>
      <c r="F14" s="123"/>
    </row>
    <row r="15" spans="1:6" s="61" customFormat="1" ht="22.5" customHeight="1">
      <c r="A15" s="120"/>
      <c r="B15" s="119"/>
      <c r="C15" s="59" t="s">
        <v>88</v>
      </c>
      <c r="D15" s="124"/>
      <c r="E15" s="122"/>
      <c r="F15" s="123"/>
    </row>
    <row r="16" spans="1:6" s="61" customFormat="1" ht="15" customHeight="1">
      <c r="A16" s="107" t="s">
        <v>81</v>
      </c>
      <c r="B16" s="125">
        <v>2210</v>
      </c>
      <c r="C16" s="13">
        <v>640</v>
      </c>
      <c r="D16" s="105" t="s">
        <v>127</v>
      </c>
      <c r="E16" s="89" t="s">
        <v>132</v>
      </c>
      <c r="F16" s="117"/>
    </row>
    <row r="17" spans="1:6" s="61" customFormat="1" ht="23.25" customHeight="1">
      <c r="A17" s="108"/>
      <c r="B17" s="126"/>
      <c r="C17" s="59" t="s">
        <v>87</v>
      </c>
      <c r="D17" s="106"/>
      <c r="E17" s="90"/>
      <c r="F17" s="118"/>
    </row>
    <row r="18" spans="1:6" s="61" customFormat="1" ht="17.25" customHeight="1">
      <c r="A18" s="107" t="s">
        <v>33</v>
      </c>
      <c r="B18" s="125">
        <v>2210</v>
      </c>
      <c r="C18" s="64">
        <v>600</v>
      </c>
      <c r="D18" s="105" t="s">
        <v>127</v>
      </c>
      <c r="E18" s="89" t="s">
        <v>132</v>
      </c>
      <c r="F18" s="117"/>
    </row>
    <row r="19" spans="1:6" s="61" customFormat="1" ht="25.5" customHeight="1">
      <c r="A19" s="108"/>
      <c r="B19" s="126"/>
      <c r="C19" s="59" t="s">
        <v>86</v>
      </c>
      <c r="D19" s="106"/>
      <c r="E19" s="90"/>
      <c r="F19" s="118"/>
    </row>
    <row r="20" spans="1:6" s="61" customFormat="1" ht="15.75" customHeight="1">
      <c r="A20" s="107" t="s">
        <v>34</v>
      </c>
      <c r="B20" s="91">
        <v>2210</v>
      </c>
      <c r="C20" s="13">
        <v>250</v>
      </c>
      <c r="D20" s="105" t="s">
        <v>127</v>
      </c>
      <c r="E20" s="89" t="s">
        <v>132</v>
      </c>
      <c r="F20" s="117"/>
    </row>
    <row r="21" spans="1:6" s="61" customFormat="1" ht="21.75" customHeight="1">
      <c r="A21" s="108"/>
      <c r="B21" s="92"/>
      <c r="C21" s="59" t="s">
        <v>24</v>
      </c>
      <c r="D21" s="106"/>
      <c r="E21" s="90"/>
      <c r="F21" s="118"/>
    </row>
    <row r="22" spans="1:6" s="61" customFormat="1" ht="18.75" customHeight="1">
      <c r="A22" s="107" t="s">
        <v>35</v>
      </c>
      <c r="B22" s="91">
        <v>2210</v>
      </c>
      <c r="C22" s="64">
        <v>630</v>
      </c>
      <c r="D22" s="105" t="s">
        <v>127</v>
      </c>
      <c r="E22" s="89" t="s">
        <v>132</v>
      </c>
      <c r="F22" s="117"/>
    </row>
    <row r="23" spans="1:6" s="61" customFormat="1" ht="15" customHeight="1">
      <c r="A23" s="108"/>
      <c r="B23" s="92"/>
      <c r="C23" s="59" t="s">
        <v>85</v>
      </c>
      <c r="D23" s="106"/>
      <c r="E23" s="90"/>
      <c r="F23" s="118"/>
    </row>
    <row r="24" spans="1:6" s="61" customFormat="1" ht="15">
      <c r="A24" s="107" t="s">
        <v>79</v>
      </c>
      <c r="B24" s="91">
        <v>2210</v>
      </c>
      <c r="C24" s="13">
        <v>843</v>
      </c>
      <c r="D24" s="105" t="s">
        <v>127</v>
      </c>
      <c r="E24" s="89" t="s">
        <v>132</v>
      </c>
      <c r="F24" s="117"/>
    </row>
    <row r="25" spans="1:6" s="61" customFormat="1" ht="26.25" customHeight="1">
      <c r="A25" s="108"/>
      <c r="B25" s="92"/>
      <c r="C25" s="59" t="s">
        <v>84</v>
      </c>
      <c r="D25" s="106"/>
      <c r="E25" s="90"/>
      <c r="F25" s="118"/>
    </row>
    <row r="26" spans="1:6" s="61" customFormat="1" ht="16.5" customHeight="1">
      <c r="A26" s="107" t="s">
        <v>77</v>
      </c>
      <c r="B26" s="91">
        <v>2210</v>
      </c>
      <c r="C26" s="13">
        <v>56</v>
      </c>
      <c r="D26" s="105" t="s">
        <v>127</v>
      </c>
      <c r="E26" s="89" t="s">
        <v>132</v>
      </c>
      <c r="F26" s="117"/>
    </row>
    <row r="27" spans="1:6" s="61" customFormat="1" ht="15" customHeight="1">
      <c r="A27" s="108"/>
      <c r="B27" s="92"/>
      <c r="C27" s="59" t="s">
        <v>26</v>
      </c>
      <c r="D27" s="106"/>
      <c r="E27" s="90"/>
      <c r="F27" s="118"/>
    </row>
    <row r="28" spans="1:6" s="61" customFormat="1" ht="15.75" customHeight="1">
      <c r="A28" s="107" t="s">
        <v>106</v>
      </c>
      <c r="B28" s="91">
        <v>2210</v>
      </c>
      <c r="C28" s="13">
        <v>700</v>
      </c>
      <c r="D28" s="105" t="s">
        <v>127</v>
      </c>
      <c r="E28" s="89" t="s">
        <v>132</v>
      </c>
      <c r="F28" s="117"/>
    </row>
    <row r="29" spans="1:6" s="61" customFormat="1" ht="35.25" customHeight="1">
      <c r="A29" s="108"/>
      <c r="B29" s="92"/>
      <c r="C29" s="59" t="s">
        <v>83</v>
      </c>
      <c r="D29" s="106"/>
      <c r="E29" s="90"/>
      <c r="F29" s="118"/>
    </row>
    <row r="30" spans="1:6" ht="15" customHeight="1">
      <c r="A30" s="81" t="s">
        <v>13</v>
      </c>
      <c r="B30" s="113"/>
      <c r="C30" s="26">
        <f>C31</f>
        <v>880</v>
      </c>
      <c r="D30" s="21"/>
      <c r="E30" s="21"/>
      <c r="F30" s="27"/>
    </row>
    <row r="31" spans="1:6" ht="17.25" customHeight="1">
      <c r="A31" s="107" t="s">
        <v>80</v>
      </c>
      <c r="B31" s="133">
        <v>2210</v>
      </c>
      <c r="C31" s="65">
        <v>880</v>
      </c>
      <c r="D31" s="105" t="s">
        <v>127</v>
      </c>
      <c r="E31" s="89" t="s">
        <v>132</v>
      </c>
      <c r="F31" s="91"/>
    </row>
    <row r="32" spans="1:6" ht="21" customHeight="1">
      <c r="A32" s="108"/>
      <c r="B32" s="134"/>
      <c r="C32" s="66" t="s">
        <v>97</v>
      </c>
      <c r="D32" s="106"/>
      <c r="E32" s="90"/>
      <c r="F32" s="92"/>
    </row>
    <row r="33" spans="1:6" ht="15.75">
      <c r="A33" s="81" t="s">
        <v>14</v>
      </c>
      <c r="B33" s="113"/>
      <c r="C33" s="26">
        <f>C34</f>
        <v>17225</v>
      </c>
      <c r="D33" s="27"/>
      <c r="E33" s="21"/>
      <c r="F33" s="27"/>
    </row>
    <row r="34" spans="1:6" s="61" customFormat="1" ht="15">
      <c r="A34" s="93" t="s">
        <v>36</v>
      </c>
      <c r="B34" s="91">
        <v>2210</v>
      </c>
      <c r="C34" s="13">
        <v>17225</v>
      </c>
      <c r="D34" s="105" t="s">
        <v>127</v>
      </c>
      <c r="E34" s="114" t="s">
        <v>134</v>
      </c>
      <c r="F34" s="91"/>
    </row>
    <row r="35" spans="1:6" s="61" customFormat="1" ht="25.5" customHeight="1">
      <c r="A35" s="94"/>
      <c r="B35" s="92"/>
      <c r="C35" s="59" t="s">
        <v>72</v>
      </c>
      <c r="D35" s="106"/>
      <c r="E35" s="92"/>
      <c r="F35" s="92"/>
    </row>
    <row r="36" spans="1:6" ht="29.25" customHeight="1">
      <c r="A36" s="81" t="s">
        <v>74</v>
      </c>
      <c r="B36" s="113"/>
      <c r="C36" s="26">
        <f>C37+C39</f>
        <v>8025</v>
      </c>
      <c r="D36" s="27"/>
      <c r="E36" s="21"/>
      <c r="F36" s="27"/>
    </row>
    <row r="37" spans="1:6" s="61" customFormat="1" ht="16.5" customHeight="1">
      <c r="A37" s="107" t="s">
        <v>73</v>
      </c>
      <c r="B37" s="91">
        <v>2210</v>
      </c>
      <c r="C37" s="13">
        <v>4025</v>
      </c>
      <c r="D37" s="105" t="s">
        <v>127</v>
      </c>
      <c r="E37" s="89" t="s">
        <v>131</v>
      </c>
      <c r="F37" s="91"/>
    </row>
    <row r="38" spans="1:6" s="61" customFormat="1" ht="15" customHeight="1">
      <c r="A38" s="108"/>
      <c r="B38" s="92"/>
      <c r="C38" s="59" t="s">
        <v>76</v>
      </c>
      <c r="D38" s="106"/>
      <c r="E38" s="90"/>
      <c r="F38" s="92"/>
    </row>
    <row r="39" spans="1:6" s="61" customFormat="1" ht="16.5" customHeight="1">
      <c r="A39" s="107" t="s">
        <v>75</v>
      </c>
      <c r="B39" s="91">
        <v>2210</v>
      </c>
      <c r="C39" s="13">
        <v>4000</v>
      </c>
      <c r="D39" s="105" t="s">
        <v>127</v>
      </c>
      <c r="E39" s="89" t="s">
        <v>131</v>
      </c>
      <c r="F39" s="91"/>
    </row>
    <row r="40" spans="1:6" s="61" customFormat="1" ht="15" customHeight="1">
      <c r="A40" s="108"/>
      <c r="B40" s="92"/>
      <c r="C40" s="59" t="s">
        <v>25</v>
      </c>
      <c r="D40" s="106"/>
      <c r="E40" s="90"/>
      <c r="F40" s="92"/>
    </row>
    <row r="41" spans="1:6" ht="15.75">
      <c r="A41" s="81" t="s">
        <v>15</v>
      </c>
      <c r="B41" s="113"/>
      <c r="C41" s="26">
        <f>C42</f>
        <v>6300</v>
      </c>
      <c r="D41" s="27"/>
      <c r="E41" s="21"/>
      <c r="F41" s="27"/>
    </row>
    <row r="42" spans="1:6" s="61" customFormat="1" ht="15">
      <c r="A42" s="107" t="s">
        <v>70</v>
      </c>
      <c r="B42" s="91">
        <v>2210</v>
      </c>
      <c r="C42" s="13">
        <v>6300</v>
      </c>
      <c r="D42" s="105" t="s">
        <v>127</v>
      </c>
      <c r="E42" s="114" t="s">
        <v>133</v>
      </c>
      <c r="F42" s="91"/>
    </row>
    <row r="43" spans="1:6" s="61" customFormat="1" ht="28.5" customHeight="1">
      <c r="A43" s="108"/>
      <c r="B43" s="92"/>
      <c r="C43" s="59" t="s">
        <v>71</v>
      </c>
      <c r="D43" s="106"/>
      <c r="E43" s="92"/>
      <c r="F43" s="92"/>
    </row>
    <row r="44" spans="1:6" ht="21.75" customHeight="1">
      <c r="A44" s="111" t="s">
        <v>27</v>
      </c>
      <c r="B44" s="112"/>
      <c r="C44" s="44">
        <f>C45</f>
        <v>4500</v>
      </c>
      <c r="D44" s="33"/>
      <c r="E44" s="34"/>
      <c r="F44" s="33"/>
    </row>
    <row r="45" spans="1:6" s="61" customFormat="1" ht="21" customHeight="1">
      <c r="A45" s="107" t="s">
        <v>37</v>
      </c>
      <c r="B45" s="82">
        <v>2210</v>
      </c>
      <c r="C45" s="67">
        <v>4500</v>
      </c>
      <c r="D45" s="105" t="s">
        <v>127</v>
      </c>
      <c r="E45" s="89" t="s">
        <v>135</v>
      </c>
      <c r="F45" s="91"/>
    </row>
    <row r="46" spans="1:6" s="61" customFormat="1" ht="16.5" customHeight="1">
      <c r="A46" s="108"/>
      <c r="B46" s="83"/>
      <c r="C46" s="59" t="s">
        <v>89</v>
      </c>
      <c r="D46" s="106"/>
      <c r="E46" s="90"/>
      <c r="F46" s="92"/>
    </row>
    <row r="47" spans="1:6" ht="21.75" customHeight="1">
      <c r="A47" s="111" t="s">
        <v>91</v>
      </c>
      <c r="B47" s="112"/>
      <c r="C47" s="44">
        <f>C48</f>
        <v>4500</v>
      </c>
      <c r="D47" s="33"/>
      <c r="E47" s="34"/>
      <c r="F47" s="33"/>
    </row>
    <row r="48" spans="1:6" s="61" customFormat="1" ht="15.75" customHeight="1">
      <c r="A48" s="107" t="s">
        <v>90</v>
      </c>
      <c r="B48" s="82">
        <v>2210</v>
      </c>
      <c r="C48" s="67">
        <v>4500</v>
      </c>
      <c r="D48" s="105" t="s">
        <v>127</v>
      </c>
      <c r="E48" s="89" t="s">
        <v>137</v>
      </c>
      <c r="F48" s="91"/>
    </row>
    <row r="49" spans="1:6" s="61" customFormat="1" ht="16.5" customHeight="1">
      <c r="A49" s="108"/>
      <c r="B49" s="83"/>
      <c r="C49" s="59" t="s">
        <v>89</v>
      </c>
      <c r="D49" s="106"/>
      <c r="E49" s="90"/>
      <c r="F49" s="92"/>
    </row>
    <row r="50" spans="1:6" ht="21.75" customHeight="1">
      <c r="A50" s="111" t="s">
        <v>92</v>
      </c>
      <c r="B50" s="112"/>
      <c r="C50" s="44">
        <f>C51</f>
        <v>18000</v>
      </c>
      <c r="D50" s="33"/>
      <c r="E50" s="34"/>
      <c r="F50" s="33"/>
    </row>
    <row r="51" spans="1:6" s="61" customFormat="1" ht="21" customHeight="1">
      <c r="A51" s="107" t="s">
        <v>93</v>
      </c>
      <c r="B51" s="82">
        <v>2210</v>
      </c>
      <c r="C51" s="67">
        <v>18000</v>
      </c>
      <c r="D51" s="105" t="s">
        <v>127</v>
      </c>
      <c r="E51" s="89" t="s">
        <v>137</v>
      </c>
      <c r="F51" s="91"/>
    </row>
    <row r="52" spans="1:6" s="61" customFormat="1" ht="16.5" customHeight="1">
      <c r="A52" s="108"/>
      <c r="B52" s="83"/>
      <c r="C52" s="59" t="s">
        <v>95</v>
      </c>
      <c r="D52" s="106"/>
      <c r="E52" s="90"/>
      <c r="F52" s="92"/>
    </row>
    <row r="53" spans="1:6" ht="21.75" customHeight="1">
      <c r="A53" s="111" t="s">
        <v>92</v>
      </c>
      <c r="B53" s="112"/>
      <c r="C53" s="44">
        <f>C54</f>
        <v>6000</v>
      </c>
      <c r="D53" s="33"/>
      <c r="E53" s="34"/>
      <c r="F53" s="33"/>
    </row>
    <row r="54" spans="1:6" s="61" customFormat="1" ht="21" customHeight="1">
      <c r="A54" s="107" t="s">
        <v>94</v>
      </c>
      <c r="B54" s="82">
        <v>2210</v>
      </c>
      <c r="C54" s="67">
        <v>6000</v>
      </c>
      <c r="D54" s="105" t="s">
        <v>127</v>
      </c>
      <c r="E54" s="89" t="s">
        <v>137</v>
      </c>
      <c r="F54" s="91"/>
    </row>
    <row r="55" spans="1:6" s="61" customFormat="1" ht="16.5" customHeight="1">
      <c r="A55" s="108"/>
      <c r="B55" s="83"/>
      <c r="C55" s="59" t="s">
        <v>96</v>
      </c>
      <c r="D55" s="106"/>
      <c r="E55" s="90"/>
      <c r="F55" s="92"/>
    </row>
    <row r="56" spans="1:6" ht="15.75">
      <c r="A56" s="97" t="s">
        <v>16</v>
      </c>
      <c r="B56" s="98"/>
      <c r="C56" s="55">
        <f>SUM(C10+C13+C30+C33+C36+C41+C44+C47+C50+C53)</f>
        <v>72400</v>
      </c>
      <c r="D56" s="51"/>
      <c r="E56" s="51"/>
      <c r="F56" s="52"/>
    </row>
    <row r="57" spans="1:6" ht="15.75">
      <c r="A57" s="171" t="s">
        <v>17</v>
      </c>
      <c r="B57" s="172"/>
      <c r="C57" s="56">
        <f>C80</f>
        <v>42700</v>
      </c>
      <c r="D57" s="103"/>
      <c r="E57" s="103"/>
      <c r="F57" s="101"/>
    </row>
    <row r="58" spans="1:6" ht="16.5" customHeight="1">
      <c r="A58" s="173"/>
      <c r="B58" s="174"/>
      <c r="C58" s="11" t="s">
        <v>101</v>
      </c>
      <c r="D58" s="104"/>
      <c r="E58" s="104"/>
      <c r="F58" s="102"/>
    </row>
    <row r="59" spans="1:6" ht="27.75" customHeight="1">
      <c r="A59" s="99" t="s">
        <v>0</v>
      </c>
      <c r="B59" s="100"/>
      <c r="C59" s="39">
        <f>C60</f>
        <v>680</v>
      </c>
      <c r="D59" s="22"/>
      <c r="E59" s="22"/>
      <c r="F59" s="23"/>
    </row>
    <row r="60" spans="1:6" s="61" customFormat="1" ht="18" customHeight="1">
      <c r="A60" s="93" t="s">
        <v>59</v>
      </c>
      <c r="B60" s="91">
        <v>2240</v>
      </c>
      <c r="C60" s="13">
        <v>680</v>
      </c>
      <c r="D60" s="105" t="s">
        <v>127</v>
      </c>
      <c r="E60" s="114" t="s">
        <v>135</v>
      </c>
      <c r="F60" s="91"/>
    </row>
    <row r="61" spans="1:6" s="61" customFormat="1" ht="31.5" customHeight="1">
      <c r="A61" s="94"/>
      <c r="B61" s="92"/>
      <c r="C61" s="59" t="s">
        <v>60</v>
      </c>
      <c r="D61" s="106"/>
      <c r="E61" s="92"/>
      <c r="F61" s="92"/>
    </row>
    <row r="62" spans="1:6" ht="30" customHeight="1">
      <c r="A62" s="99" t="s">
        <v>0</v>
      </c>
      <c r="B62" s="100"/>
      <c r="C62" s="44">
        <f>C63</f>
        <v>10000</v>
      </c>
      <c r="D62" s="21"/>
      <c r="E62" s="21"/>
      <c r="F62" s="37"/>
    </row>
    <row r="63" spans="1:6" s="61" customFormat="1" ht="18" customHeight="1">
      <c r="A63" s="93" t="s">
        <v>67</v>
      </c>
      <c r="B63" s="91">
        <v>2240</v>
      </c>
      <c r="C63" s="57">
        <v>10000</v>
      </c>
      <c r="D63" s="105" t="s">
        <v>127</v>
      </c>
      <c r="E63" s="114" t="s">
        <v>134</v>
      </c>
      <c r="F63" s="135"/>
    </row>
    <row r="64" spans="1:6" s="61" customFormat="1" ht="15.75" customHeight="1">
      <c r="A64" s="94"/>
      <c r="B64" s="92"/>
      <c r="C64" s="36" t="s">
        <v>68</v>
      </c>
      <c r="D64" s="106"/>
      <c r="E64" s="92"/>
      <c r="F64" s="136"/>
    </row>
    <row r="65" spans="1:6" ht="21.75" customHeight="1">
      <c r="A65" s="95" t="s">
        <v>64</v>
      </c>
      <c r="B65" s="96"/>
      <c r="C65" s="38">
        <f>C66</f>
        <v>1500</v>
      </c>
      <c r="D65" s="40"/>
      <c r="E65" s="40"/>
      <c r="F65" s="41"/>
    </row>
    <row r="66" spans="1:6" s="61" customFormat="1" ht="16.5" customHeight="1">
      <c r="A66" s="93" t="s">
        <v>65</v>
      </c>
      <c r="B66" s="91">
        <v>2240</v>
      </c>
      <c r="C66" s="13">
        <v>1500</v>
      </c>
      <c r="D66" s="105" t="s">
        <v>127</v>
      </c>
      <c r="E66" s="89" t="s">
        <v>138</v>
      </c>
      <c r="F66" s="135"/>
    </row>
    <row r="67" spans="1:6" s="61" customFormat="1" ht="25.5" customHeight="1">
      <c r="A67" s="94"/>
      <c r="B67" s="92"/>
      <c r="C67" s="59" t="s">
        <v>66</v>
      </c>
      <c r="D67" s="106"/>
      <c r="E67" s="90"/>
      <c r="F67" s="136"/>
    </row>
    <row r="68" spans="1:6" ht="32.25" customHeight="1">
      <c r="A68" s="95" t="s">
        <v>62</v>
      </c>
      <c r="B68" s="96"/>
      <c r="C68" s="38">
        <f>C69</f>
        <v>14400</v>
      </c>
      <c r="D68" s="24"/>
      <c r="E68" s="24"/>
      <c r="F68" s="25"/>
    </row>
    <row r="69" spans="1:6" s="61" customFormat="1" ht="15.75" customHeight="1">
      <c r="A69" s="93" t="s">
        <v>61</v>
      </c>
      <c r="B69" s="91">
        <v>2240</v>
      </c>
      <c r="C69" s="13">
        <v>14400</v>
      </c>
      <c r="D69" s="105" t="s">
        <v>127</v>
      </c>
      <c r="E69" s="89" t="s">
        <v>128</v>
      </c>
      <c r="F69" s="91"/>
    </row>
    <row r="70" spans="1:6" s="61" customFormat="1" ht="38.25" customHeight="1">
      <c r="A70" s="94"/>
      <c r="B70" s="92"/>
      <c r="C70" s="59" t="s">
        <v>63</v>
      </c>
      <c r="D70" s="106"/>
      <c r="E70" s="90"/>
      <c r="F70" s="92"/>
    </row>
    <row r="71" spans="1:6" s="14" customFormat="1" ht="22.5" customHeight="1">
      <c r="A71" s="95" t="s">
        <v>1</v>
      </c>
      <c r="B71" s="96"/>
      <c r="C71" s="58">
        <f>C72</f>
        <v>9500</v>
      </c>
      <c r="D71" s="40"/>
      <c r="E71" s="40"/>
      <c r="F71" s="41"/>
    </row>
    <row r="72" spans="1:6" s="61" customFormat="1" ht="15">
      <c r="A72" s="93" t="s">
        <v>57</v>
      </c>
      <c r="B72" s="91">
        <v>2240</v>
      </c>
      <c r="C72" s="13">
        <v>9500</v>
      </c>
      <c r="D72" s="105" t="s">
        <v>127</v>
      </c>
      <c r="E72" s="114" t="s">
        <v>129</v>
      </c>
      <c r="F72" s="135"/>
    </row>
    <row r="73" spans="1:6" s="61" customFormat="1" ht="25.5" customHeight="1">
      <c r="A73" s="94"/>
      <c r="B73" s="92"/>
      <c r="C73" s="59" t="s">
        <v>58</v>
      </c>
      <c r="D73" s="106"/>
      <c r="E73" s="92"/>
      <c r="F73" s="136"/>
    </row>
    <row r="74" spans="1:6" ht="18.75" customHeight="1">
      <c r="A74" s="109" t="s">
        <v>2</v>
      </c>
      <c r="B74" s="110"/>
      <c r="C74" s="58">
        <f>C75</f>
        <v>5000</v>
      </c>
      <c r="D74" s="24"/>
      <c r="E74" s="24"/>
      <c r="F74" s="23"/>
    </row>
    <row r="75" spans="1:6" s="61" customFormat="1" ht="16.5" customHeight="1">
      <c r="A75" s="93" t="s">
        <v>56</v>
      </c>
      <c r="B75" s="91">
        <v>2240</v>
      </c>
      <c r="C75" s="13">
        <v>5000</v>
      </c>
      <c r="D75" s="105" t="s">
        <v>127</v>
      </c>
      <c r="E75" s="89" t="s">
        <v>131</v>
      </c>
      <c r="F75" s="135"/>
    </row>
    <row r="76" spans="1:6" s="61" customFormat="1" ht="28.5" customHeight="1">
      <c r="A76" s="94"/>
      <c r="B76" s="92"/>
      <c r="C76" s="35" t="s">
        <v>28</v>
      </c>
      <c r="D76" s="106"/>
      <c r="E76" s="90"/>
      <c r="F76" s="136"/>
    </row>
    <row r="77" spans="1:6" ht="18.75" customHeight="1">
      <c r="A77" s="109" t="s">
        <v>69</v>
      </c>
      <c r="B77" s="110"/>
      <c r="C77" s="58">
        <f>C78</f>
        <v>1620</v>
      </c>
      <c r="D77" s="40"/>
      <c r="E77" s="40"/>
      <c r="F77" s="41"/>
    </row>
    <row r="78" spans="1:6" s="61" customFormat="1" ht="15">
      <c r="A78" s="93" t="s">
        <v>54</v>
      </c>
      <c r="B78" s="91">
        <v>2240</v>
      </c>
      <c r="C78" s="53">
        <v>1620</v>
      </c>
      <c r="D78" s="105" t="s">
        <v>127</v>
      </c>
      <c r="E78" s="114" t="s">
        <v>129</v>
      </c>
      <c r="F78" s="135"/>
    </row>
    <row r="79" spans="1:6" s="61" customFormat="1" ht="33" customHeight="1">
      <c r="A79" s="94"/>
      <c r="B79" s="92"/>
      <c r="C79" s="35" t="s">
        <v>55</v>
      </c>
      <c r="D79" s="106"/>
      <c r="E79" s="92"/>
      <c r="F79" s="136"/>
    </row>
    <row r="80" spans="1:6" ht="15.75">
      <c r="A80" s="84" t="s">
        <v>18</v>
      </c>
      <c r="B80" s="80"/>
      <c r="C80" s="48">
        <f>SUM(C59+C62+C65+C68+C71+C74+C77)</f>
        <v>42700</v>
      </c>
      <c r="D80" s="49"/>
      <c r="E80" s="49"/>
      <c r="F80" s="50"/>
    </row>
    <row r="81" spans="1:6" ht="15.75">
      <c r="A81" s="103" t="s">
        <v>19</v>
      </c>
      <c r="B81" s="148">
        <v>2270</v>
      </c>
      <c r="C81" s="43">
        <f>SUM(C83+C87+C93)</f>
        <v>315300</v>
      </c>
      <c r="D81" s="144"/>
      <c r="E81" s="167"/>
      <c r="F81" s="165"/>
    </row>
    <row r="82" spans="1:6" ht="28.5" customHeight="1">
      <c r="A82" s="104"/>
      <c r="B82" s="149"/>
      <c r="C82" s="5" t="s">
        <v>48</v>
      </c>
      <c r="D82" s="145"/>
      <c r="E82" s="168"/>
      <c r="F82" s="166"/>
    </row>
    <row r="83" spans="1:6" ht="15.75">
      <c r="A83" s="142" t="s">
        <v>41</v>
      </c>
      <c r="B83" s="146">
        <v>2271</v>
      </c>
      <c r="C83" s="26">
        <f>SUM(C85)</f>
        <v>199800</v>
      </c>
      <c r="D83" s="155"/>
      <c r="E83" s="155"/>
      <c r="F83" s="137"/>
    </row>
    <row r="84" spans="1:6" ht="28.5" customHeight="1">
      <c r="A84" s="143"/>
      <c r="B84" s="147"/>
      <c r="C84" s="42" t="s">
        <v>43</v>
      </c>
      <c r="D84" s="156"/>
      <c r="E84" s="156"/>
      <c r="F84" s="138"/>
    </row>
    <row r="85" spans="1:6" ht="15">
      <c r="A85" s="93" t="s">
        <v>42</v>
      </c>
      <c r="B85" s="169">
        <v>2271</v>
      </c>
      <c r="C85" s="53">
        <v>199800</v>
      </c>
      <c r="D85" s="105" t="s">
        <v>127</v>
      </c>
      <c r="E85" s="89" t="s">
        <v>128</v>
      </c>
      <c r="F85" s="139"/>
    </row>
    <row r="86" spans="1:6" ht="21" customHeight="1">
      <c r="A86" s="94"/>
      <c r="B86" s="170"/>
      <c r="C86" s="54" t="s">
        <v>43</v>
      </c>
      <c r="D86" s="106"/>
      <c r="E86" s="90"/>
      <c r="F86" s="140"/>
    </row>
    <row r="87" spans="1:6" ht="15.75">
      <c r="A87" s="142" t="s">
        <v>20</v>
      </c>
      <c r="B87" s="146">
        <v>2272</v>
      </c>
      <c r="C87" s="26">
        <f>SUM(C89+C91)</f>
        <v>2600</v>
      </c>
      <c r="D87" s="155"/>
      <c r="E87" s="155"/>
      <c r="F87" s="137"/>
    </row>
    <row r="88" spans="1:6" ht="19.5" customHeight="1">
      <c r="A88" s="143"/>
      <c r="B88" s="147"/>
      <c r="C88" s="42" t="s">
        <v>49</v>
      </c>
      <c r="D88" s="156"/>
      <c r="E88" s="156"/>
      <c r="F88" s="138"/>
    </row>
    <row r="89" spans="1:6" s="61" customFormat="1" ht="15">
      <c r="A89" s="93" t="s">
        <v>38</v>
      </c>
      <c r="B89" s="125">
        <v>2272</v>
      </c>
      <c r="C89" s="53">
        <v>1103.22</v>
      </c>
      <c r="D89" s="105" t="s">
        <v>127</v>
      </c>
      <c r="E89" s="114" t="s">
        <v>129</v>
      </c>
      <c r="F89" s="139"/>
    </row>
    <row r="90" spans="1:6" s="61" customFormat="1" ht="19.5" customHeight="1">
      <c r="A90" s="94"/>
      <c r="B90" s="126"/>
      <c r="C90" s="53" t="s">
        <v>44</v>
      </c>
      <c r="D90" s="106"/>
      <c r="E90" s="92"/>
      <c r="F90" s="140"/>
    </row>
    <row r="91" spans="1:6" s="61" customFormat="1" ht="15">
      <c r="A91" s="93" t="s">
        <v>39</v>
      </c>
      <c r="B91" s="125">
        <v>2272</v>
      </c>
      <c r="C91" s="53">
        <v>1496.78</v>
      </c>
      <c r="D91" s="105" t="s">
        <v>127</v>
      </c>
      <c r="E91" s="114" t="s">
        <v>129</v>
      </c>
      <c r="F91" s="163"/>
    </row>
    <row r="92" spans="1:6" s="61" customFormat="1" ht="21.75" customHeight="1">
      <c r="A92" s="94"/>
      <c r="B92" s="126"/>
      <c r="C92" s="53" t="s">
        <v>45</v>
      </c>
      <c r="D92" s="106"/>
      <c r="E92" s="92"/>
      <c r="F92" s="164"/>
    </row>
    <row r="93" spans="1:6" ht="14.25" customHeight="1">
      <c r="A93" s="150" t="s">
        <v>23</v>
      </c>
      <c r="B93" s="146">
        <v>2273</v>
      </c>
      <c r="C93" s="26">
        <f>C95</f>
        <v>112900</v>
      </c>
      <c r="D93" s="137"/>
      <c r="E93" s="155"/>
      <c r="F93" s="153"/>
    </row>
    <row r="94" spans="1:6" ht="18" customHeight="1">
      <c r="A94" s="150"/>
      <c r="B94" s="147"/>
      <c r="C94" s="21" t="s">
        <v>47</v>
      </c>
      <c r="D94" s="138"/>
      <c r="E94" s="156"/>
      <c r="F94" s="154"/>
    </row>
    <row r="95" spans="1:6" ht="18" customHeight="1">
      <c r="A95" s="93" t="s">
        <v>40</v>
      </c>
      <c r="B95" s="151">
        <v>2273</v>
      </c>
      <c r="C95" s="53">
        <v>112900</v>
      </c>
      <c r="D95" s="105" t="s">
        <v>127</v>
      </c>
      <c r="E95" s="114" t="s">
        <v>129</v>
      </c>
      <c r="F95" s="151" t="s">
        <v>103</v>
      </c>
    </row>
    <row r="96" spans="1:6" ht="21.75" customHeight="1">
      <c r="A96" s="94"/>
      <c r="B96" s="152"/>
      <c r="C96" s="35" t="s">
        <v>46</v>
      </c>
      <c r="D96" s="106"/>
      <c r="E96" s="92"/>
      <c r="F96" s="152"/>
    </row>
    <row r="97" spans="1:6" ht="20.25" customHeight="1">
      <c r="A97" s="84" t="s">
        <v>50</v>
      </c>
      <c r="B97" s="141"/>
      <c r="C97" s="55">
        <f>C83+C93+C87</f>
        <v>315300</v>
      </c>
      <c r="D97" s="45"/>
      <c r="E97" s="46"/>
      <c r="F97" s="47"/>
    </row>
    <row r="98" spans="1:6" ht="14.25" customHeight="1">
      <c r="A98" s="142" t="s">
        <v>51</v>
      </c>
      <c r="B98" s="146">
        <v>2282</v>
      </c>
      <c r="C98" s="26">
        <f>C100</f>
        <v>9000</v>
      </c>
      <c r="D98" s="137"/>
      <c r="E98" s="155"/>
      <c r="F98" s="153"/>
    </row>
    <row r="99" spans="1:6" ht="29.25" customHeight="1">
      <c r="A99" s="143"/>
      <c r="B99" s="147"/>
      <c r="C99" s="27" t="s">
        <v>53</v>
      </c>
      <c r="D99" s="138"/>
      <c r="E99" s="156"/>
      <c r="F99" s="154"/>
    </row>
    <row r="100" spans="1:6" ht="18" customHeight="1">
      <c r="A100" s="93" t="s">
        <v>52</v>
      </c>
      <c r="B100" s="151">
        <v>2282</v>
      </c>
      <c r="C100" s="53">
        <v>9000</v>
      </c>
      <c r="D100" s="105" t="s">
        <v>127</v>
      </c>
      <c r="E100" s="114" t="s">
        <v>129</v>
      </c>
      <c r="F100" s="151"/>
    </row>
    <row r="101" spans="1:6" ht="26.25" customHeight="1">
      <c r="A101" s="94"/>
      <c r="B101" s="152"/>
      <c r="C101" s="35" t="s">
        <v>53</v>
      </c>
      <c r="D101" s="106"/>
      <c r="E101" s="92"/>
      <c r="F101" s="152"/>
    </row>
    <row r="102" spans="1:6" ht="20.25" customHeight="1">
      <c r="A102" s="84" t="s">
        <v>98</v>
      </c>
      <c r="B102" s="141"/>
      <c r="C102" s="48">
        <f>C100</f>
        <v>9000</v>
      </c>
      <c r="D102" s="45"/>
      <c r="E102" s="46"/>
      <c r="F102" s="47"/>
    </row>
    <row r="103" spans="1:6" s="61" customFormat="1" ht="17.25" customHeight="1">
      <c r="A103" s="159" t="s">
        <v>102</v>
      </c>
      <c r="B103" s="160"/>
      <c r="C103" s="68">
        <f>SUM(C56+C80+C81+C102)</f>
        <v>439400</v>
      </c>
      <c r="D103" s="87"/>
      <c r="E103" s="157"/>
      <c r="F103" s="85"/>
    </row>
    <row r="104" spans="1:6" s="61" customFormat="1" ht="27" customHeight="1">
      <c r="A104" s="161"/>
      <c r="B104" s="162"/>
      <c r="C104" s="62" t="s">
        <v>139</v>
      </c>
      <c r="D104" s="88"/>
      <c r="E104" s="158"/>
      <c r="F104" s="86"/>
    </row>
    <row r="105" spans="1:6" ht="15.75">
      <c r="A105" s="132" t="s">
        <v>107</v>
      </c>
      <c r="B105" s="132"/>
      <c r="C105" s="132"/>
      <c r="D105" s="132"/>
      <c r="E105" s="132"/>
      <c r="F105" s="132"/>
    </row>
    <row r="106" spans="1:6" s="70" customFormat="1" ht="15.75">
      <c r="A106" s="175" t="s">
        <v>17</v>
      </c>
      <c r="B106" s="176"/>
      <c r="C106" s="69">
        <f>C123</f>
        <v>287900</v>
      </c>
      <c r="D106" s="179"/>
      <c r="E106" s="179"/>
      <c r="F106" s="181"/>
    </row>
    <row r="107" spans="1:6" s="70" customFormat="1" ht="26.25" customHeight="1">
      <c r="A107" s="177"/>
      <c r="B107" s="178"/>
      <c r="C107" s="71" t="s">
        <v>108</v>
      </c>
      <c r="D107" s="180"/>
      <c r="E107" s="180"/>
      <c r="F107" s="182"/>
    </row>
    <row r="108" spans="1:6" ht="21.75" customHeight="1">
      <c r="A108" s="99" t="s">
        <v>109</v>
      </c>
      <c r="B108" s="100"/>
      <c r="C108" s="39">
        <f>C109</f>
        <v>2400</v>
      </c>
      <c r="D108" s="22"/>
      <c r="E108" s="22"/>
      <c r="F108" s="23"/>
    </row>
    <row r="109" spans="1:6" s="61" customFormat="1" ht="18" customHeight="1">
      <c r="A109" s="93" t="s">
        <v>110</v>
      </c>
      <c r="B109" s="91">
        <v>2240</v>
      </c>
      <c r="C109" s="13">
        <v>2400</v>
      </c>
      <c r="D109" s="105" t="s">
        <v>127</v>
      </c>
      <c r="E109" s="114" t="s">
        <v>129</v>
      </c>
      <c r="F109" s="91"/>
    </row>
    <row r="110" spans="1:6" s="61" customFormat="1" ht="21.75" customHeight="1">
      <c r="A110" s="94"/>
      <c r="B110" s="92"/>
      <c r="C110" s="59" t="s">
        <v>111</v>
      </c>
      <c r="D110" s="106"/>
      <c r="E110" s="92"/>
      <c r="F110" s="92"/>
    </row>
    <row r="111" spans="1:6" ht="26.25" customHeight="1">
      <c r="A111" s="99" t="s">
        <v>112</v>
      </c>
      <c r="B111" s="100"/>
      <c r="C111" s="44">
        <f>C112</f>
        <v>125000</v>
      </c>
      <c r="D111" s="21"/>
      <c r="E111" s="21"/>
      <c r="F111" s="37"/>
    </row>
    <row r="112" spans="1:6" s="61" customFormat="1" ht="15" customHeight="1">
      <c r="A112" s="93" t="s">
        <v>126</v>
      </c>
      <c r="B112" s="91">
        <v>2240</v>
      </c>
      <c r="C112" s="57">
        <v>125000</v>
      </c>
      <c r="D112" s="105" t="s">
        <v>127</v>
      </c>
      <c r="E112" s="89" t="s">
        <v>128</v>
      </c>
      <c r="F112" s="135"/>
    </row>
    <row r="113" spans="1:6" s="61" customFormat="1" ht="22.5" customHeight="1">
      <c r="A113" s="94"/>
      <c r="B113" s="92"/>
      <c r="C113" s="36" t="s">
        <v>113</v>
      </c>
      <c r="D113" s="106"/>
      <c r="E113" s="90"/>
      <c r="F113" s="136"/>
    </row>
    <row r="114" spans="1:6" ht="23.25" customHeight="1">
      <c r="A114" s="95" t="s">
        <v>114</v>
      </c>
      <c r="B114" s="96"/>
      <c r="C114" s="38">
        <f>C115</f>
        <v>30500</v>
      </c>
      <c r="D114" s="40"/>
      <c r="E114" s="40"/>
      <c r="F114" s="41"/>
    </row>
    <row r="115" spans="1:6" s="61" customFormat="1" ht="16.5" customHeight="1">
      <c r="A115" s="93" t="s">
        <v>65</v>
      </c>
      <c r="B115" s="91">
        <v>2240</v>
      </c>
      <c r="C115" s="13">
        <v>30500</v>
      </c>
      <c r="D115" s="105" t="s">
        <v>127</v>
      </c>
      <c r="E115" s="89" t="s">
        <v>128</v>
      </c>
      <c r="F115" s="135"/>
    </row>
    <row r="116" spans="1:6" s="61" customFormat="1" ht="25.5" customHeight="1">
      <c r="A116" s="94"/>
      <c r="B116" s="92"/>
      <c r="C116" s="59" t="s">
        <v>115</v>
      </c>
      <c r="D116" s="106"/>
      <c r="E116" s="90"/>
      <c r="F116" s="136"/>
    </row>
    <row r="117" spans="1:6" ht="18.75" customHeight="1">
      <c r="A117" s="95" t="s">
        <v>116</v>
      </c>
      <c r="B117" s="96"/>
      <c r="C117" s="38">
        <f>C118</f>
        <v>20000</v>
      </c>
      <c r="D117" s="24"/>
      <c r="E117" s="24"/>
      <c r="F117" s="25"/>
    </row>
    <row r="118" spans="1:6" s="61" customFormat="1" ht="15.75" customHeight="1">
      <c r="A118" s="93" t="s">
        <v>117</v>
      </c>
      <c r="B118" s="91">
        <v>2240</v>
      </c>
      <c r="C118" s="13">
        <v>20000</v>
      </c>
      <c r="D118" s="105" t="s">
        <v>127</v>
      </c>
      <c r="E118" s="114" t="s">
        <v>135</v>
      </c>
      <c r="F118" s="91"/>
    </row>
    <row r="119" spans="1:6" s="61" customFormat="1" ht="15">
      <c r="A119" s="94"/>
      <c r="B119" s="92"/>
      <c r="C119" s="59" t="s">
        <v>118</v>
      </c>
      <c r="D119" s="106"/>
      <c r="E119" s="92"/>
      <c r="F119" s="92"/>
    </row>
    <row r="120" spans="1:6" ht="18.75" customHeight="1">
      <c r="A120" s="95" t="s">
        <v>119</v>
      </c>
      <c r="B120" s="96"/>
      <c r="C120" s="58">
        <f>C121</f>
        <v>110000</v>
      </c>
      <c r="D120" s="40"/>
      <c r="E120" s="40"/>
      <c r="F120" s="41"/>
    </row>
    <row r="121" spans="1:6" s="61" customFormat="1" ht="15">
      <c r="A121" s="183" t="s">
        <v>117</v>
      </c>
      <c r="B121" s="185">
        <v>2240</v>
      </c>
      <c r="C121" s="78">
        <v>110000</v>
      </c>
      <c r="D121" s="105" t="s">
        <v>127</v>
      </c>
      <c r="E121" s="114" t="s">
        <v>136</v>
      </c>
      <c r="F121" s="187"/>
    </row>
    <row r="122" spans="1:6" s="61" customFormat="1" ht="23.25" customHeight="1">
      <c r="A122" s="184"/>
      <c r="B122" s="186"/>
      <c r="C122" s="79" t="s">
        <v>120</v>
      </c>
      <c r="D122" s="106"/>
      <c r="E122" s="92"/>
      <c r="F122" s="188"/>
    </row>
    <row r="123" spans="1:6" s="70" customFormat="1" ht="15.75">
      <c r="A123" s="189" t="s">
        <v>18</v>
      </c>
      <c r="B123" s="190"/>
      <c r="C123" s="72">
        <f>SUM(C108+C111+C114+C117+C120)</f>
        <v>287900</v>
      </c>
      <c r="D123" s="73"/>
      <c r="E123" s="73"/>
      <c r="F123" s="74"/>
    </row>
    <row r="124" spans="1:6" ht="14.25" customHeight="1">
      <c r="A124" s="142" t="s">
        <v>51</v>
      </c>
      <c r="B124" s="146">
        <v>2282</v>
      </c>
      <c r="C124" s="26">
        <f>C126+C128</f>
        <v>2200</v>
      </c>
      <c r="D124" s="137"/>
      <c r="E124" s="155"/>
      <c r="F124" s="153"/>
    </row>
    <row r="125" spans="1:6" ht="30" customHeight="1">
      <c r="A125" s="143"/>
      <c r="B125" s="147"/>
      <c r="C125" s="21" t="s">
        <v>47</v>
      </c>
      <c r="D125" s="138"/>
      <c r="E125" s="156"/>
      <c r="F125" s="154"/>
    </row>
    <row r="126" spans="1:6" ht="18" customHeight="1">
      <c r="A126" s="93" t="s">
        <v>121</v>
      </c>
      <c r="B126" s="151">
        <v>2282</v>
      </c>
      <c r="C126" s="53">
        <v>1300</v>
      </c>
      <c r="D126" s="105" t="s">
        <v>127</v>
      </c>
      <c r="E126" s="114" t="s">
        <v>133</v>
      </c>
      <c r="F126" s="151"/>
    </row>
    <row r="127" spans="1:6" ht="15.75" customHeight="1">
      <c r="A127" s="94"/>
      <c r="B127" s="152"/>
      <c r="C127" s="35" t="s">
        <v>122</v>
      </c>
      <c r="D127" s="106"/>
      <c r="E127" s="92"/>
      <c r="F127" s="152"/>
    </row>
    <row r="128" spans="1:6" ht="18" customHeight="1">
      <c r="A128" s="93" t="s">
        <v>123</v>
      </c>
      <c r="B128" s="151">
        <v>2282</v>
      </c>
      <c r="C128" s="53">
        <v>900</v>
      </c>
      <c r="D128" s="105" t="s">
        <v>127</v>
      </c>
      <c r="E128" s="114" t="s">
        <v>130</v>
      </c>
      <c r="F128" s="151"/>
    </row>
    <row r="129" spans="1:6" ht="20.25" customHeight="1">
      <c r="A129" s="94"/>
      <c r="B129" s="152"/>
      <c r="C129" s="35" t="s">
        <v>124</v>
      </c>
      <c r="D129" s="106"/>
      <c r="E129" s="92"/>
      <c r="F129" s="152"/>
    </row>
    <row r="130" spans="1:6" s="70" customFormat="1" ht="20.25" customHeight="1">
      <c r="A130" s="189" t="s">
        <v>98</v>
      </c>
      <c r="B130" s="192"/>
      <c r="C130" s="72">
        <f>C126+C128</f>
        <v>2200</v>
      </c>
      <c r="D130" s="75"/>
      <c r="E130" s="76"/>
      <c r="F130" s="77"/>
    </row>
    <row r="131" spans="1:6" s="61" customFormat="1" ht="17.25" customHeight="1">
      <c r="A131" s="193" t="s">
        <v>125</v>
      </c>
      <c r="B131" s="194"/>
      <c r="C131" s="68">
        <f>SUM(+C123+C130)</f>
        <v>290100</v>
      </c>
      <c r="D131" s="91"/>
      <c r="E131" s="197"/>
      <c r="F131" s="198"/>
    </row>
    <row r="132" spans="1:6" s="61" customFormat="1" ht="24.75" customHeight="1">
      <c r="A132" s="195"/>
      <c r="B132" s="196"/>
      <c r="C132" s="62" t="s">
        <v>140</v>
      </c>
      <c r="D132" s="92"/>
      <c r="E132" s="90"/>
      <c r="F132" s="199"/>
    </row>
    <row r="133" spans="1:2" ht="1.5" customHeight="1">
      <c r="A133" s="6"/>
      <c r="B133" s="7"/>
    </row>
    <row r="134" spans="1:5" ht="21.75" customHeight="1">
      <c r="A134" s="191" t="s">
        <v>141</v>
      </c>
      <c r="B134" s="191"/>
      <c r="C134" s="191"/>
      <c r="D134" s="191"/>
      <c r="E134" s="191"/>
    </row>
    <row r="135" spans="1:5" ht="6" customHeight="1">
      <c r="A135" s="17"/>
      <c r="B135" s="17"/>
      <c r="C135" s="17"/>
      <c r="D135" s="17"/>
      <c r="E135" s="17"/>
    </row>
    <row r="136" spans="1:6" ht="18.75" customHeight="1">
      <c r="A136" s="15" t="s">
        <v>21</v>
      </c>
      <c r="B136" s="9"/>
      <c r="D136" s="8"/>
      <c r="E136" s="16" t="s">
        <v>104</v>
      </c>
      <c r="F136"/>
    </row>
    <row r="137" spans="1:6" ht="23.25" customHeight="1">
      <c r="A137" s="15" t="s">
        <v>22</v>
      </c>
      <c r="B137" s="9"/>
      <c r="D137" s="8"/>
      <c r="E137" s="16" t="s">
        <v>105</v>
      </c>
      <c r="F137"/>
    </row>
  </sheetData>
  <sheetProtection/>
  <mergeCells count="271">
    <mergeCell ref="A134:E134"/>
    <mergeCell ref="F128:F129"/>
    <mergeCell ref="A130:B130"/>
    <mergeCell ref="A131:B132"/>
    <mergeCell ref="D131:D132"/>
    <mergeCell ref="E131:E132"/>
    <mergeCell ref="F131:F132"/>
    <mergeCell ref="A128:A129"/>
    <mergeCell ref="B128:B129"/>
    <mergeCell ref="D128:D129"/>
    <mergeCell ref="E128:E129"/>
    <mergeCell ref="E124:E125"/>
    <mergeCell ref="F124:F125"/>
    <mergeCell ref="A126:A127"/>
    <mergeCell ref="B126:B127"/>
    <mergeCell ref="D126:D127"/>
    <mergeCell ref="E126:E127"/>
    <mergeCell ref="F126:F127"/>
    <mergeCell ref="A124:A125"/>
    <mergeCell ref="B124:B125"/>
    <mergeCell ref="D124:D125"/>
    <mergeCell ref="E121:E122"/>
    <mergeCell ref="F121:F122"/>
    <mergeCell ref="A123:B123"/>
    <mergeCell ref="A120:B120"/>
    <mergeCell ref="A121:A122"/>
    <mergeCell ref="B121:B122"/>
    <mergeCell ref="D121:D122"/>
    <mergeCell ref="E115:E116"/>
    <mergeCell ref="F115:F116"/>
    <mergeCell ref="A117:B117"/>
    <mergeCell ref="A118:A119"/>
    <mergeCell ref="B118:B119"/>
    <mergeCell ref="D118:D119"/>
    <mergeCell ref="E118:E119"/>
    <mergeCell ref="F118:F119"/>
    <mergeCell ref="A114:B114"/>
    <mergeCell ref="A115:A116"/>
    <mergeCell ref="B115:B116"/>
    <mergeCell ref="D115:D116"/>
    <mergeCell ref="E109:E110"/>
    <mergeCell ref="F109:F110"/>
    <mergeCell ref="A111:B111"/>
    <mergeCell ref="A112:A113"/>
    <mergeCell ref="B112:B113"/>
    <mergeCell ref="D112:D113"/>
    <mergeCell ref="E112:E113"/>
    <mergeCell ref="F112:F113"/>
    <mergeCell ref="A108:B108"/>
    <mergeCell ref="A109:A110"/>
    <mergeCell ref="B109:B110"/>
    <mergeCell ref="D109:D110"/>
    <mergeCell ref="A105:F105"/>
    <mergeCell ref="A106:B107"/>
    <mergeCell ref="D106:D107"/>
    <mergeCell ref="E106:E107"/>
    <mergeCell ref="F106:F107"/>
    <mergeCell ref="F42:F43"/>
    <mergeCell ref="A102:B102"/>
    <mergeCell ref="D57:D58"/>
    <mergeCell ref="A57:B58"/>
    <mergeCell ref="D83:D84"/>
    <mergeCell ref="A68:B68"/>
    <mergeCell ref="A71:B71"/>
    <mergeCell ref="A72:A73"/>
    <mergeCell ref="B72:B73"/>
    <mergeCell ref="A69:A70"/>
    <mergeCell ref="A77:B77"/>
    <mergeCell ref="F39:F40"/>
    <mergeCell ref="E63:E64"/>
    <mergeCell ref="F51:F52"/>
    <mergeCell ref="E42:E43"/>
    <mergeCell ref="F63:F64"/>
    <mergeCell ref="F60:F61"/>
    <mergeCell ref="E51:E52"/>
    <mergeCell ref="F48:F49"/>
    <mergeCell ref="F45:F46"/>
    <mergeCell ref="A85:A86"/>
    <mergeCell ref="B85:B86"/>
    <mergeCell ref="A83:A84"/>
    <mergeCell ref="B83:B84"/>
    <mergeCell ref="D87:D88"/>
    <mergeCell ref="F81:F82"/>
    <mergeCell ref="E81:E82"/>
    <mergeCell ref="E83:E84"/>
    <mergeCell ref="F83:F84"/>
    <mergeCell ref="D85:D86"/>
    <mergeCell ref="E85:E86"/>
    <mergeCell ref="E87:E88"/>
    <mergeCell ref="E78:E79"/>
    <mergeCell ref="B78:B79"/>
    <mergeCell ref="D78:D79"/>
    <mergeCell ref="A78:A79"/>
    <mergeCell ref="F89:F90"/>
    <mergeCell ref="F91:F92"/>
    <mergeCell ref="F93:F94"/>
    <mergeCell ref="F95:F96"/>
    <mergeCell ref="E103:E104"/>
    <mergeCell ref="E100:E101"/>
    <mergeCell ref="E98:E99"/>
    <mergeCell ref="A100:A101"/>
    <mergeCell ref="B100:B101"/>
    <mergeCell ref="A98:A99"/>
    <mergeCell ref="B98:B99"/>
    <mergeCell ref="A103:B104"/>
    <mergeCell ref="D93:D94"/>
    <mergeCell ref="D95:D96"/>
    <mergeCell ref="F100:F101"/>
    <mergeCell ref="E95:E96"/>
    <mergeCell ref="F98:F99"/>
    <mergeCell ref="E93:E94"/>
    <mergeCell ref="D100:D101"/>
    <mergeCell ref="E89:E90"/>
    <mergeCell ref="B91:B92"/>
    <mergeCell ref="D91:D92"/>
    <mergeCell ref="D89:D90"/>
    <mergeCell ref="E91:E92"/>
    <mergeCell ref="A95:A96"/>
    <mergeCell ref="A89:A90"/>
    <mergeCell ref="A91:A92"/>
    <mergeCell ref="B89:B90"/>
    <mergeCell ref="A97:B97"/>
    <mergeCell ref="D98:D99"/>
    <mergeCell ref="A87:A88"/>
    <mergeCell ref="D81:D82"/>
    <mergeCell ref="B87:B88"/>
    <mergeCell ref="A81:A82"/>
    <mergeCell ref="B81:B82"/>
    <mergeCell ref="A93:A94"/>
    <mergeCell ref="B93:B94"/>
    <mergeCell ref="B95:B96"/>
    <mergeCell ref="D75:D76"/>
    <mergeCell ref="A75:A76"/>
    <mergeCell ref="E75:E76"/>
    <mergeCell ref="D69:D70"/>
    <mergeCell ref="D72:D73"/>
    <mergeCell ref="E72:E73"/>
    <mergeCell ref="E69:E70"/>
    <mergeCell ref="F78:F79"/>
    <mergeCell ref="F87:F88"/>
    <mergeCell ref="F66:F67"/>
    <mergeCell ref="F75:F76"/>
    <mergeCell ref="F85:F86"/>
    <mergeCell ref="F69:F70"/>
    <mergeCell ref="F72:F73"/>
    <mergeCell ref="D66:D67"/>
    <mergeCell ref="A62:B62"/>
    <mergeCell ref="B66:B67"/>
    <mergeCell ref="B60:B61"/>
    <mergeCell ref="B63:B64"/>
    <mergeCell ref="D42:D43"/>
    <mergeCell ref="D45:D46"/>
    <mergeCell ref="E45:E46"/>
    <mergeCell ref="A28:A29"/>
    <mergeCell ref="B28:B29"/>
    <mergeCell ref="B31:B32"/>
    <mergeCell ref="A36:B36"/>
    <mergeCell ref="A30:B30"/>
    <mergeCell ref="A31:A32"/>
    <mergeCell ref="A33:B33"/>
    <mergeCell ref="A26:A27"/>
    <mergeCell ref="B22:B23"/>
    <mergeCell ref="B26:B27"/>
    <mergeCell ref="B24:B25"/>
    <mergeCell ref="A22:A23"/>
    <mergeCell ref="F20:F21"/>
    <mergeCell ref="F24:F25"/>
    <mergeCell ref="E20:E21"/>
    <mergeCell ref="A24:A25"/>
    <mergeCell ref="A20:A21"/>
    <mergeCell ref="F31:F32"/>
    <mergeCell ref="D22:D23"/>
    <mergeCell ref="D24:D25"/>
    <mergeCell ref="E31:E32"/>
    <mergeCell ref="E26:E27"/>
    <mergeCell ref="F26:F27"/>
    <mergeCell ref="F28:F29"/>
    <mergeCell ref="F22:F23"/>
    <mergeCell ref="E22:E23"/>
    <mergeCell ref="E24:E25"/>
    <mergeCell ref="A1:F1"/>
    <mergeCell ref="A2:F2"/>
    <mergeCell ref="A4:F4"/>
    <mergeCell ref="A7:F7"/>
    <mergeCell ref="A3:F3"/>
    <mergeCell ref="F8:F9"/>
    <mergeCell ref="A10:B10"/>
    <mergeCell ref="F11:F12"/>
    <mergeCell ref="E11:E12"/>
    <mergeCell ref="D11:D12"/>
    <mergeCell ref="E8:E9"/>
    <mergeCell ref="D8:D9"/>
    <mergeCell ref="B11:B12"/>
    <mergeCell ref="D14:D15"/>
    <mergeCell ref="A18:A19"/>
    <mergeCell ref="A14:A15"/>
    <mergeCell ref="D18:D19"/>
    <mergeCell ref="B16:B17"/>
    <mergeCell ref="A16:A17"/>
    <mergeCell ref="B18:B19"/>
    <mergeCell ref="A13:B13"/>
    <mergeCell ref="A8:A9"/>
    <mergeCell ref="B8:B9"/>
    <mergeCell ref="F18:F19"/>
    <mergeCell ref="B14:B15"/>
    <mergeCell ref="A11:A12"/>
    <mergeCell ref="F16:F17"/>
    <mergeCell ref="D16:D17"/>
    <mergeCell ref="E14:E15"/>
    <mergeCell ref="F14:F15"/>
    <mergeCell ref="A44:B44"/>
    <mergeCell ref="B45:B46"/>
    <mergeCell ref="B39:B40"/>
    <mergeCell ref="A45:A46"/>
    <mergeCell ref="A39:A40"/>
    <mergeCell ref="B42:B43"/>
    <mergeCell ref="E16:E17"/>
    <mergeCell ref="D34:D35"/>
    <mergeCell ref="B20:B21"/>
    <mergeCell ref="D26:D27"/>
    <mergeCell ref="D28:D29"/>
    <mergeCell ref="D31:D32"/>
    <mergeCell ref="E18:E19"/>
    <mergeCell ref="E28:E29"/>
    <mergeCell ref="D20:D21"/>
    <mergeCell ref="B34:B35"/>
    <mergeCell ref="F34:F35"/>
    <mergeCell ref="A41:B41"/>
    <mergeCell ref="D37:D38"/>
    <mergeCell ref="F37:F38"/>
    <mergeCell ref="E37:E38"/>
    <mergeCell ref="E34:E35"/>
    <mergeCell ref="E39:E40"/>
    <mergeCell ref="A34:A35"/>
    <mergeCell ref="D39:D40"/>
    <mergeCell ref="A80:B80"/>
    <mergeCell ref="A37:A38"/>
    <mergeCell ref="B37:B38"/>
    <mergeCell ref="D48:D49"/>
    <mergeCell ref="A54:A55"/>
    <mergeCell ref="B54:B55"/>
    <mergeCell ref="A50:B50"/>
    <mergeCell ref="A51:A52"/>
    <mergeCell ref="D54:D55"/>
    <mergeCell ref="D51:D52"/>
    <mergeCell ref="E48:E49"/>
    <mergeCell ref="B75:B76"/>
    <mergeCell ref="A42:A43"/>
    <mergeCell ref="B69:B70"/>
    <mergeCell ref="A74:B74"/>
    <mergeCell ref="A47:B47"/>
    <mergeCell ref="A48:A49"/>
    <mergeCell ref="B48:B49"/>
    <mergeCell ref="A53:B53"/>
    <mergeCell ref="B51:B52"/>
    <mergeCell ref="A66:A67"/>
    <mergeCell ref="A65:B65"/>
    <mergeCell ref="A56:B56"/>
    <mergeCell ref="A59:B59"/>
    <mergeCell ref="A63:A64"/>
    <mergeCell ref="A60:A61"/>
    <mergeCell ref="F103:F104"/>
    <mergeCell ref="D103:D104"/>
    <mergeCell ref="E54:E55"/>
    <mergeCell ref="F54:F55"/>
    <mergeCell ref="F57:F58"/>
    <mergeCell ref="E57:E58"/>
    <mergeCell ref="D63:D64"/>
    <mergeCell ref="E66:E67"/>
    <mergeCell ref="E60:E61"/>
    <mergeCell ref="D60:D61"/>
  </mergeCells>
  <printOptions/>
  <pageMargins left="0.2362204724409449" right="0.2362204724409449" top="0.2755905511811024" bottom="0.07874015748031496" header="0.31496062992125984" footer="0.23"/>
  <pageSetup horizontalDpi="600" verticalDpi="600" orientation="landscape" paperSize="9" scale="80" r:id="rId1"/>
  <rowBreaks count="1" manualBreakCount="1"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Buhgalter4</dc:creator>
  <cp:keywords/>
  <dc:description/>
  <cp:lastModifiedBy>User</cp:lastModifiedBy>
  <cp:lastPrinted>2017-02-20T15:14:53Z</cp:lastPrinted>
  <dcterms:created xsi:type="dcterms:W3CDTF">2014-11-18T12:31:48Z</dcterms:created>
  <dcterms:modified xsi:type="dcterms:W3CDTF">2017-02-21T15:02:10Z</dcterms:modified>
  <cp:category/>
  <cp:version/>
  <cp:contentType/>
  <cp:contentStatus/>
</cp:coreProperties>
</file>